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men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FF021F59"/>
      <sz val="16"/>
    </font>
    <font>
      <name val="Arial"/>
      <color rgb="FF3A4356"/>
      <sz val="10"/>
    </font>
    <font>
      <name val="Arial"/>
      <color rgb="FF03318C"/>
      <sz val="9"/>
    </font>
    <font>
      <name val="Arial"/>
      <b val="1"/>
      <sz val="10"/>
    </font>
    <font>
      <name val="Arial"/>
      <sz val="10"/>
    </font>
    <font>
      <name val="Arial"/>
      <color rgb="FF3A4356"/>
      <sz val="9"/>
    </font>
    <font>
      <name val="Arial"/>
      <b val="1"/>
      <color rgb="FF021F59"/>
      <sz val="10"/>
    </font>
    <font>
      <name val="Arial"/>
      <sz val="9"/>
    </font>
    <font>
      <name val="Arial"/>
      <b val="1"/>
      <color rgb="FF021F59"/>
      <sz val="9"/>
    </font>
    <font>
      <name val="Arial"/>
      <color rgb="FF7A8294"/>
      <sz val="8"/>
    </font>
  </fonts>
  <fills count="4">
    <fill>
      <patternFill/>
    </fill>
    <fill>
      <patternFill patternType="gray125"/>
    </fill>
    <fill>
      <patternFill patternType="solid">
        <fgColor rgb="FFEEF2FA"/>
        <bgColor rgb="FFEEF2FA"/>
      </patternFill>
    </fill>
    <fill>
      <patternFill patternType="solid">
        <fgColor rgb="FFFFFF99"/>
        <bgColor rgb="FFFFFF99"/>
      </patternFill>
    </fill>
  </fills>
  <borders count="2">
    <border>
      <left/>
      <right/>
      <top/>
      <bottom/>
      <diagonal/>
    </border>
    <border>
      <left style="thin">
        <color rgb="FFD7DEEA"/>
      </left>
      <right style="thin">
        <color rgb="FFD7DEEA"/>
      </right>
      <top style="thin">
        <color rgb="FFD7DEEA"/>
      </top>
      <bottom style="thin">
        <color rgb="FFD7DE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pivotButton="0" quotePrefix="0" xfId="0"/>
    <xf numFmtId="1" fontId="0" fillId="3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164" fontId="0" fillId="3" borderId="1" applyAlignment="1" pivotButton="0" quotePrefix="0" xfId="0">
      <alignment horizontal="center"/>
    </xf>
    <xf numFmtId="0" fontId="9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0" fillId="3" borderId="1" applyAlignment="1" pivotButton="0" quotePrefix="0" xfId="0">
      <alignment horizontal="center"/>
    </xf>
    <xf numFmtId="9" fontId="0" fillId="3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9" fontId="4" fillId="0" borderId="1" applyAlignment="1" pivotButton="0" quotePrefix="0" xfId="0">
      <alignment horizontal="center"/>
    </xf>
    <xf numFmtId="0" fontId="10" fillId="0" borderId="0" pivotButton="0" quotePrefix="0" xfId="0"/>
    <xf numFmtId="0" fontId="9" fillId="0" borderId="0" pivotButton="0" quotePrefix="0" xfId="0"/>
    <xf numFmtId="0" fontId="0" fillId="2" borderId="1" pivotButton="0" quotePrefix="0" xfId="0"/>
    <xf numFmtId="0" fontId="9" fillId="2" borderId="1" applyAlignment="1" pivotButton="0" quotePrefix="0" xfId="0">
      <alignment horizontal="center"/>
    </xf>
    <xf numFmtId="0" fontId="8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FFE3F2E3"/>
          <bgColor rgb="FFE3F2E3"/>
        </patternFill>
      </fill>
    </dxf>
    <dxf>
      <font>
        <b val="1"/>
        <color rgb="FF9C2B2B"/>
      </font>
      <fill>
        <patternFill patternType="solid">
          <fgColor rgb="FFF8D7DA"/>
          <bgColor rgb="FF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 mono-fournisseur — Fournisseur AAA vs. repères</a:t>
            </a:r>
          </a:p>
        </rich>
      </tx>
    </title>
    <plotArea>
      <radarChart>
        <radarStyle val="filled"/>
        <ser>
          <idx val="0"/>
          <order val="0"/>
          <tx>
            <strRef>
              <f>'Segmentation'!B21</f>
            </strRef>
          </tx>
          <spPr>
            <a:solidFill xmlns:a="http://schemas.openxmlformats.org/drawingml/2006/main">
              <a:srgbClr val="B23A3A"/>
            </a:solidFill>
            <a:ln xmlns:a="http://schemas.openxmlformats.org/drawingml/2006/main" w="20000">
              <a:solidFill>
                <a:srgbClr val="B23A3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'Segmentation'!$A$22:$A$24</f>
            </numRef>
          </cat>
          <val>
            <numRef>
              <f>'Segmentation'!$B$22:$B$24</f>
            </numRef>
          </val>
        </ser>
        <ser>
          <idx val="1"/>
          <order val="1"/>
          <tx>
            <strRef>
              <f>'Segmentation'!C21</f>
            </strRef>
          </tx>
          <spPr>
            <a:solidFill xmlns:a="http://schemas.openxmlformats.org/drawingml/2006/main">
              <a:srgbClr val="ACCAF2"/>
            </a:solidFill>
            <a:ln xmlns:a="http://schemas.openxmlformats.org/drawingml/2006/main" w="20000">
              <a:solidFill>
                <a:srgbClr val="ACCAF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'Segmentation'!$A$22:$A$24</f>
            </numRef>
          </cat>
          <val>
            <numRef>
              <f>'Segmentation'!$C$22:$C$24</f>
            </numRef>
          </val>
        </ser>
        <ser>
          <idx val="2"/>
          <order val="2"/>
          <tx>
            <strRef>
              <f>'Segmentation'!D21</f>
            </strRef>
          </tx>
          <spPr>
            <a:solidFill xmlns:a="http://schemas.openxmlformats.org/drawingml/2006/main">
              <a:srgbClr val="17407A"/>
            </a:solidFill>
            <a:ln xmlns:a="http://schemas.openxmlformats.org/drawingml/2006/main" w="20000">
              <a:solidFill>
                <a:srgbClr val="17407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'Segmentation'!$A$22:$A$24</f>
            </numRef>
          </cat>
          <val>
            <numRef>
              <f>'Segmentation'!$D$22:$D$24</f>
            </numRef>
          </val>
        </ser>
        <ser>
          <idx val="3"/>
          <order val="3"/>
          <tx>
            <strRef>
              <f>'Segmentation'!E21</f>
            </strRef>
          </tx>
          <spPr>
            <a:solidFill xmlns:a="http://schemas.openxmlformats.org/drawingml/2006/main">
              <a:srgbClr val="5B6472"/>
            </a:solidFill>
            <a:ln xmlns:a="http://schemas.openxmlformats.org/drawingml/2006/main" w="20000">
              <a:solidFill>
                <a:srgbClr val="5B647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'Segmentation'!$A$22:$A$24</f>
            </numRef>
          </cat>
          <val>
            <numRef>
              <f>'Segmentation'!$E$22:$E$24</f>
            </numRef>
          </val>
        </ser>
        <axId val="10"/>
        <axId val="100"/>
      </rad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Segmentation multi-fournisseurs — Score final x CA achats</a:t>
            </a:r>
          </a:p>
        </rich>
      </tx>
    </title>
    <plotArea>
      <scatterChart>
        <ser>
          <idx val="0"/>
          <order val="0"/>
          <tx>
            <strRef>
              <f>Segmentation!$A$28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B23A3A"/>
              </a:solidFill>
              <a:ln xmlns:a="http://schemas.openxmlformats.org/drawingml/2006/main">
                <a:solidFill>
                  <a:srgbClr val="B23A3A"/>
                </a:solidFill>
                <a:prstDash val="solid"/>
              </a:ln>
            </spPr>
          </marker>
          <xVal>
            <numRef>
              <f>'Segmentation'!$B$28</f>
            </numRef>
          </xVal>
          <yVal>
            <numRef>
              <f>'Segmentation'!$C$28</f>
            </numRef>
          </yVal>
        </ser>
        <ser>
          <idx val="1"/>
          <order val="1"/>
          <tx>
            <strRef>
              <f>Segmentation!$A$29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17407A"/>
              </a:solidFill>
              <a:ln xmlns:a="http://schemas.openxmlformats.org/drawingml/2006/main">
                <a:solidFill>
                  <a:srgbClr val="17407A"/>
                </a:solidFill>
                <a:prstDash val="solid"/>
              </a:ln>
            </spPr>
          </marker>
          <xVal>
            <numRef>
              <f>'Segmentation'!$B$29</f>
            </numRef>
          </xVal>
          <yVal>
            <numRef>
              <f>'Segmentation'!$C$29</f>
            </numRef>
          </yVal>
        </ser>
        <ser>
          <idx val="2"/>
          <order val="2"/>
          <tx>
            <strRef>
              <f>Segmentation!$A$30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solidFill>
                  <a:srgbClr val="C9A227"/>
                </a:solidFill>
                <a:prstDash val="solid"/>
              </a:ln>
            </spPr>
          </marker>
          <xVal>
            <numRef>
              <f>'Segmentation'!$B$30</f>
            </numRef>
          </xVal>
          <yVal>
            <numRef>
              <f>'Segmentation'!$C$30</f>
            </numRef>
          </yVal>
        </ser>
        <ser>
          <idx val="3"/>
          <order val="3"/>
          <tx>
            <strRef>
              <f>Segmentation!$A$31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3E8F5C"/>
              </a:solidFill>
              <a:ln xmlns:a="http://schemas.openxmlformats.org/drawingml/2006/main">
                <a:solidFill>
                  <a:srgbClr val="3E8F5C"/>
                </a:solidFill>
                <a:prstDash val="solid"/>
              </a:ln>
            </spPr>
          </marker>
          <xVal>
            <numRef>
              <f>'Segmentation'!$B$31</f>
            </numRef>
          </xVal>
          <yVal>
            <numRef>
              <f>'Segmentation'!$C$31</f>
            </numRef>
          </yVal>
        </ser>
        <ser>
          <idx val="4"/>
          <order val="4"/>
          <tx>
            <v>Seuil score</v>
          </tx>
          <spPr>
            <a:ln xmlns:a="http://schemas.openxmlformats.org/drawingml/2006/main" w="9000">
              <a:solidFill>
                <a:srgbClr val="9AA3B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'Segmentation'!$B$33:$B$34</f>
            </numRef>
          </xVal>
          <yVal>
            <numRef>
              <f>'Segmentation'!$C$33:$C$34</f>
            </numRef>
          </yVal>
        </ser>
        <ser>
          <idx val="5"/>
          <order val="5"/>
          <tx>
            <v>Seuil CA</v>
          </tx>
          <spPr>
            <a:ln xmlns:a="http://schemas.openxmlformats.org/drawingml/2006/main" w="9000">
              <a:solidFill>
                <a:srgbClr val="9AA3B2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'Segmentation'!$B$35:$B$36</f>
            </numRef>
          </xVal>
          <yVal>
            <numRef>
              <f>'Segmentation'!$C$35:$C$36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Note finale / 100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 achats (M€)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Agastya Consulting</author>
  </authors>
  <commentList>
    <comment ref="B10" authorId="0" shapeId="0">
      <text>
        <t>Les valeurs 50 et 10 M€ sont des seuils d'exemple donnés dans la fiche. Modifiez-les ici selon votre contexte : le tableau, les catégories et les 2 graphiques se recalculent automatiquement.</t>
      </text>
    </comment>
    <comment ref="D10" authorId="0" shapeId="0">
      <text>
        <t>Seuil de volume d'achats (en M€) qui sépare les fournisseurs « gros » des « petits » dans la segmentation. À adapter à la taille réelle de votre portefeuille.</t>
      </text>
    </comment>
    <comment ref="N12" authorId="0" shapeId="0">
      <text>
        <t>Doit afficher 100 % : la note finale n'est sur 100 que si les 3 coefficients totalisent 100 %.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15</col>
      <colOff>0</colOff>
      <row>8</row>
      <rowOff>0</rowOff>
    </from>
    <ext cx="54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27</row>
      <rowOff>0</rowOff>
    </from>
    <ext cx="54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9" customWidth="1" min="3" max="3"/>
    <col width="9" customWidth="1" min="4" max="4"/>
    <col width="8" customWidth="1" min="5" max="5"/>
    <col width="9" customWidth="1" min="6" max="6"/>
    <col width="9" customWidth="1" min="7" max="7"/>
    <col width="8" customWidth="1" min="8" max="8"/>
    <col width="9" customWidth="1" min="9" max="9"/>
    <col width="9" customWidth="1" min="10" max="10"/>
    <col width="11" customWidth="1" min="11" max="11"/>
    <col width="10" customWidth="1" min="12" max="12"/>
    <col width="13" customWidth="1" min="13" max="13"/>
    <col width="10" customWidth="1" min="14" max="14"/>
  </cols>
  <sheetData>
    <row r="1">
      <c r="A1" s="1" t="inlineStr">
        <is>
          <t>Segmentation des fournisseurs — Grille de notation</t>
        </is>
      </c>
    </row>
    <row r="2">
      <c r="A2" s="2" t="inlineStr">
        <is>
          <t>La Clinique des Achats — Agastya Consulting · fiche associée : « La segmentation des fournisseurs »</t>
        </is>
      </c>
    </row>
    <row r="3">
      <c r="A3" s="3">
        <f>HYPERLINK("https://agastya.consulting","Voir la fiche et les autres ressources sur agastya.consulting")</f>
        <v/>
      </c>
    </row>
    <row r="5">
      <c r="A5" s="4" t="inlineStr">
        <is>
          <t>Instructions</t>
        </is>
      </c>
    </row>
    <row r="6">
      <c r="A6" s="5" t="inlineStr">
        <is>
          <t>Dans le tableau ci-dessous, remplissez les cellules jaunes pour chaque fournisseur : la note obtenue sur chaque critère, le coefficient retenu, et le CA achats annuel. Les colonnes « Total » et « Catégorie » se calculent automatiquement.</t>
        </is>
      </c>
    </row>
    <row r="7">
      <c r="A7" s="6" t="inlineStr">
        <is>
          <t>Barème — Critère 1 : note de 1 (contribution nulle) à 4 (contribution majeure). Critères 2 et 3 : note de 1 (en dessous de la moyenne / 3e place) à 3 (au-dessus de la moyenne / 1ère place). Important : les 3 coefficients doivent totaliser 100 % (colonne « Σ coef. ») pour que la note finale soit bien exprimée sur 100 ; la cellule devient rouge sinon.</t>
        </is>
      </c>
    </row>
    <row r="9">
      <c r="A9" s="7" t="inlineStr">
        <is>
          <t>Paramètres de segmentation (modifiables)</t>
        </is>
      </c>
    </row>
    <row r="10">
      <c r="A10" s="8" t="inlineStr">
        <is>
          <t>Seuil note finale (/100)</t>
        </is>
      </c>
      <c r="B10" s="9" t="n">
        <v>50</v>
      </c>
      <c r="C10" s="10" t="inlineStr">
        <is>
          <t>Seuil CA achats (M€)</t>
        </is>
      </c>
      <c r="D10" s="11" t="n">
        <v>10</v>
      </c>
    </row>
    <row r="12" ht="32" customHeight="1">
      <c r="A12" s="12" t="inlineStr">
        <is>
          <t>Fournisseur</t>
        </is>
      </c>
      <c r="B12" s="12" t="inlineStr">
        <is>
          <t>Note C1
(1 à 4)</t>
        </is>
      </c>
      <c r="C12" s="12" t="inlineStr">
        <is>
          <t>Coef. C1</t>
        </is>
      </c>
      <c r="D12" s="12" t="inlineStr">
        <is>
          <t>Total C1</t>
        </is>
      </c>
      <c r="E12" s="12" t="inlineStr">
        <is>
          <t>Note C2
(1 à 3)</t>
        </is>
      </c>
      <c r="F12" s="12" t="inlineStr">
        <is>
          <t>Coef. C2</t>
        </is>
      </c>
      <c r="G12" s="12" t="inlineStr">
        <is>
          <t>Total C2</t>
        </is>
      </c>
      <c r="H12" s="12" t="inlineStr">
        <is>
          <t>Note C3
(1 à 3)</t>
        </is>
      </c>
      <c r="I12" s="12" t="inlineStr">
        <is>
          <t>Coef. C3</t>
        </is>
      </c>
      <c r="J12" s="12" t="inlineStr">
        <is>
          <t>Total C3</t>
        </is>
      </c>
      <c r="K12" s="12" t="inlineStr">
        <is>
          <t>Note finale
/100</t>
        </is>
      </c>
      <c r="L12" s="12" t="inlineStr">
        <is>
          <t>CA achats
(M€)</t>
        </is>
      </c>
      <c r="M12" s="12" t="inlineStr">
        <is>
          <t>Catégorie</t>
        </is>
      </c>
      <c r="N12" s="12" t="inlineStr">
        <is>
          <t>Σ coef.</t>
        </is>
      </c>
    </row>
    <row r="13">
      <c r="A13" s="13" t="inlineStr">
        <is>
          <t>Fournisseur AAA</t>
        </is>
      </c>
      <c r="B13" s="14" t="n">
        <v>4</v>
      </c>
      <c r="C13" s="15" t="n">
        <v>0.35</v>
      </c>
      <c r="D13" s="16">
        <f>B13*C13/4*100</f>
        <v/>
      </c>
      <c r="E13" s="14" t="n">
        <v>3</v>
      </c>
      <c r="F13" s="15" t="n">
        <v>0.35</v>
      </c>
      <c r="G13" s="16">
        <f>E13*F13/3*100</f>
        <v/>
      </c>
      <c r="H13" s="14" t="n">
        <v>2</v>
      </c>
      <c r="I13" s="15" t="n">
        <v>0.3</v>
      </c>
      <c r="J13" s="16">
        <f>H13*I13/3*100</f>
        <v/>
      </c>
      <c r="K13" s="17">
        <f>D13+G13+J13</f>
        <v/>
      </c>
      <c r="L13" s="11" t="n">
        <v>15</v>
      </c>
      <c r="M13" s="18">
        <f>IF(AND(K13&gt;$B$10,L13&gt;$D$10),"Stratégique",IF(AND(K13&gt;$B$10,L13&lt;=$D$10),"À potentiel",IF(AND(K13&lt;=$B$10,L13&lt;=$D$10),"Ordinaire","Problématique")))</f>
        <v/>
      </c>
      <c r="N13" s="19">
        <f>C13+F13+I13</f>
        <v/>
      </c>
    </row>
    <row r="14">
      <c r="A14" s="13" t="inlineStr">
        <is>
          <t>Fournisseur BBB</t>
        </is>
      </c>
      <c r="B14" s="14" t="n">
        <v>4</v>
      </c>
      <c r="C14" s="15" t="n">
        <v>0.35</v>
      </c>
      <c r="D14" s="16">
        <f>B14*C14/4*100</f>
        <v/>
      </c>
      <c r="E14" s="14" t="n">
        <v>2</v>
      </c>
      <c r="F14" s="15" t="n">
        <v>0.35</v>
      </c>
      <c r="G14" s="16">
        <f>E14*F14/3*100</f>
        <v/>
      </c>
      <c r="H14" s="14" t="n">
        <v>3</v>
      </c>
      <c r="I14" s="15" t="n">
        <v>0.3</v>
      </c>
      <c r="J14" s="16">
        <f>H14*I14/3*100</f>
        <v/>
      </c>
      <c r="K14" s="17">
        <f>D14+G14+J14</f>
        <v/>
      </c>
      <c r="L14" s="11" t="n">
        <v>11</v>
      </c>
      <c r="M14" s="18">
        <f>IF(AND(K14&gt;$B$10,L14&gt;$D$10),"Stratégique",IF(AND(K14&gt;$B$10,L14&lt;=$D$10),"À potentiel",IF(AND(K14&lt;=$B$10,L14&lt;=$D$10),"Ordinaire","Problématique")))</f>
        <v/>
      </c>
      <c r="N14" s="19">
        <f>C14+F14+I14</f>
        <v/>
      </c>
    </row>
    <row r="15">
      <c r="A15" s="13" t="inlineStr">
        <is>
          <t>Fournisseur CCC</t>
        </is>
      </c>
      <c r="B15" s="14" t="n">
        <v>3</v>
      </c>
      <c r="C15" s="15" t="n">
        <v>0.35</v>
      </c>
      <c r="D15" s="16">
        <f>B15*C15/4*100</f>
        <v/>
      </c>
      <c r="E15" s="14" t="n">
        <v>2</v>
      </c>
      <c r="F15" s="15" t="n">
        <v>0.35</v>
      </c>
      <c r="G15" s="16">
        <f>E15*F15/3*100</f>
        <v/>
      </c>
      <c r="H15" s="14" t="n">
        <v>2</v>
      </c>
      <c r="I15" s="15" t="n">
        <v>0.3</v>
      </c>
      <c r="J15" s="16">
        <f>H15*I15/3*100</f>
        <v/>
      </c>
      <c r="K15" s="17">
        <f>D15+G15+J15</f>
        <v/>
      </c>
      <c r="L15" s="11" t="n">
        <v>4</v>
      </c>
      <c r="M15" s="18">
        <f>IF(AND(K15&gt;$B$10,L15&gt;$D$10),"Stratégique",IF(AND(K15&gt;$B$10,L15&lt;=$D$10),"À potentiel",IF(AND(K15&lt;=$B$10,L15&lt;=$D$10),"Ordinaire","Problématique")))</f>
        <v/>
      </c>
      <c r="N15" s="19">
        <f>C15+F15+I15</f>
        <v/>
      </c>
    </row>
    <row r="16">
      <c r="A16" s="13" t="inlineStr">
        <is>
          <t>Fournisseur DDD</t>
        </is>
      </c>
      <c r="B16" s="14" t="n">
        <v>1</v>
      </c>
      <c r="C16" s="15" t="n">
        <v>0.35</v>
      </c>
      <c r="D16" s="16">
        <f>B16*C16/4*100</f>
        <v/>
      </c>
      <c r="E16" s="14" t="n">
        <v>1</v>
      </c>
      <c r="F16" s="15" t="n">
        <v>0.35</v>
      </c>
      <c r="G16" s="16">
        <f>E16*F16/3*100</f>
        <v/>
      </c>
      <c r="H16" s="14" t="n">
        <v>1</v>
      </c>
      <c r="I16" s="15" t="n">
        <v>0.3</v>
      </c>
      <c r="J16" s="16">
        <f>H16*I16/3*100</f>
        <v/>
      </c>
      <c r="K16" s="17">
        <f>D16+G16+J16</f>
        <v/>
      </c>
      <c r="L16" s="11" t="n">
        <v>12</v>
      </c>
      <c r="M16" s="18">
        <f>IF(AND(K16&gt;$B$10,L16&gt;$D$10),"Stratégique",IF(AND(K16&gt;$B$10,L16&lt;=$D$10),"À potentiel",IF(AND(K16&lt;=$B$10,L16&lt;=$D$10),"Ordinaire","Problématique")))</f>
        <v/>
      </c>
      <c r="N16" s="19">
        <f>C16+F16+I16</f>
        <v/>
      </c>
    </row>
    <row r="18">
      <c r="A18" s="20">
        <f>"Catégories : Stratégique (score &gt; "&amp;$B$10&amp;" et CA &gt; "&amp;$D$10&amp;" M€) · À potentiel (score &gt; "&amp;$B$10&amp;" et CA ≤ "&amp;$D$10&amp;" M€) · Ordinaire (score ≤ "&amp;$B$10&amp;" et CA ≤ "&amp;$D$10&amp;" M€) · Problématique (score ≤ "&amp;$B$10&amp;" et CA &gt; "&amp;$D$10&amp;" M€)."</f>
        <v/>
      </c>
    </row>
    <row r="20">
      <c r="A20" s="21" t="inlineStr">
        <is>
          <t>Données du graphique « Mono-fournisseur » (calculées automatiquement)</t>
        </is>
      </c>
    </row>
    <row r="21">
      <c r="A21" s="22" t="inlineStr"/>
      <c r="B21" s="23" t="inlineStr">
        <is>
          <t>Four. AAA</t>
        </is>
      </c>
      <c r="C21" s="23" t="inlineStr">
        <is>
          <t>Mini</t>
        </is>
      </c>
      <c r="D21" s="23" t="inlineStr">
        <is>
          <t>Maxi</t>
        </is>
      </c>
      <c r="E21" s="23" t="inlineStr">
        <is>
          <t>Moy.</t>
        </is>
      </c>
    </row>
    <row r="22">
      <c r="A22" s="24" t="inlineStr">
        <is>
          <t>Perf. commerciale</t>
        </is>
      </c>
      <c r="B22" s="16">
        <f>D13</f>
        <v/>
      </c>
      <c r="C22" s="16">
        <f>MIN(D13:D16)</f>
        <v/>
      </c>
      <c r="D22" s="16">
        <f>MAX(D13:D16)</f>
        <v/>
      </c>
      <c r="E22" s="16">
        <f>AVERAGE(D13:D16)</f>
        <v/>
      </c>
    </row>
    <row r="23">
      <c r="A23" s="24" t="inlineStr">
        <is>
          <t>Perf. économique</t>
        </is>
      </c>
      <c r="B23" s="16">
        <f>G13</f>
        <v/>
      </c>
      <c r="C23" s="16">
        <f>MIN(G13:G16)</f>
        <v/>
      </c>
      <c r="D23" s="16">
        <f>MAX(G13:G16)</f>
        <v/>
      </c>
      <c r="E23" s="16">
        <f>AVERAGE(G13:G16)</f>
        <v/>
      </c>
    </row>
    <row r="24">
      <c r="A24" s="24" t="inlineStr">
        <is>
          <t>Perf. logistique</t>
        </is>
      </c>
      <c r="B24" s="16">
        <f>J13</f>
        <v/>
      </c>
      <c r="C24" s="16">
        <f>MIN(J13:J16)</f>
        <v/>
      </c>
      <c r="D24" s="16">
        <f>MAX(J13:J16)</f>
        <v/>
      </c>
      <c r="E24" s="16">
        <f>AVERAGE(J13:J16)</f>
        <v/>
      </c>
    </row>
    <row r="26">
      <c r="A26" s="21" t="inlineStr">
        <is>
          <t>Données du graphique « Multi-fournisseurs » (calculées automatiquement)</t>
        </is>
      </c>
    </row>
    <row r="27">
      <c r="A27" s="23" t="inlineStr">
        <is>
          <t>Fournisseur</t>
        </is>
      </c>
      <c r="B27" s="23" t="inlineStr">
        <is>
          <t>Score final</t>
        </is>
      </c>
      <c r="C27" s="23" t="inlineStr">
        <is>
          <t>CA achats</t>
        </is>
      </c>
    </row>
    <row r="28">
      <c r="A28" s="25">
        <f>A13</f>
        <v/>
      </c>
      <c r="B28" s="16">
        <f>K13</f>
        <v/>
      </c>
      <c r="C28" s="16">
        <f>L13</f>
        <v/>
      </c>
    </row>
    <row r="29">
      <c r="A29" s="25">
        <f>A14</f>
        <v/>
      </c>
      <c r="B29" s="16">
        <f>K14</f>
        <v/>
      </c>
      <c r="C29" s="16">
        <f>L14</f>
        <v/>
      </c>
    </row>
    <row r="30">
      <c r="A30" s="25">
        <f>A15</f>
        <v/>
      </c>
      <c r="B30" s="16">
        <f>K15</f>
        <v/>
      </c>
      <c r="C30" s="16">
        <f>L15</f>
        <v/>
      </c>
    </row>
    <row r="31">
      <c r="A31" s="25">
        <f>A16</f>
        <v/>
      </c>
      <c r="B31" s="16">
        <f>K16</f>
        <v/>
      </c>
      <c r="C31" s="16">
        <f>L16</f>
        <v/>
      </c>
    </row>
    <row r="32">
      <c r="A32" s="20" t="inlineStr">
        <is>
          <t>Repères de quadrant — suivent automatiquement les seuils ci-dessus (ne pas modifier)</t>
        </is>
      </c>
    </row>
    <row r="33">
      <c r="A33" s="20" t="inlineStr">
        <is>
          <t>Seuil score (x)</t>
        </is>
      </c>
      <c r="B33" s="20">
        <f>$B$10</f>
        <v/>
      </c>
      <c r="C33" s="20" t="n">
        <v>0</v>
      </c>
    </row>
    <row r="34">
      <c r="A34" s="20" t="inlineStr">
        <is>
          <t>Seuil score (x)</t>
        </is>
      </c>
      <c r="B34" s="20">
        <f>$B$10</f>
        <v/>
      </c>
      <c r="C34" s="20" t="n">
        <v>50</v>
      </c>
    </row>
    <row r="35">
      <c r="A35" s="20" t="inlineStr">
        <is>
          <t>Seuil CA (y)</t>
        </is>
      </c>
      <c r="B35" s="20" t="n">
        <v>0</v>
      </c>
      <c r="C35" s="20">
        <f>$D$10</f>
        <v/>
      </c>
    </row>
    <row r="36">
      <c r="A36" s="20" t="inlineStr">
        <is>
          <t>Seuil CA (y)</t>
        </is>
      </c>
      <c r="B36" s="20" t="n">
        <v>100</v>
      </c>
      <c r="C36" s="20">
        <f>$D$10</f>
        <v/>
      </c>
    </row>
    <row r="48">
      <c r="P48" s="20" t="inlineStr">
        <is>
          <t>Légende : rouge = Fournisseur AAA · bleu marine = BBB · or = CCC · vert = DDD. Lignes grises en pointillés = seuils de quadrant (modifiables en haut de la feuille).</t>
        </is>
      </c>
    </row>
  </sheetData>
  <conditionalFormatting sqref="N13:N16">
    <cfRule type="expression" priority="1" dxfId="0">
      <formula>ABS(N13-1)&lt;0.001</formula>
    </cfRule>
    <cfRule type="expression" priority="2" dxfId="1">
      <formula>ABS(N13-1)&gt;=0.001</formula>
    </cfRule>
  </conditionalFormatting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2026-11-01T07:38:29Z</dcterms:created>
  <dcterms:modified xmlns:dcterms="http://purl.org/dc/terms/" xmlns:xsi="http://www.w3.org/2001/XMLSchema-instance" xsi:type="dcterms:W3CDTF">2026-11-01T07:38:29Z</dcterms:modified>
</cp:coreProperties>
</file>